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AFFAIRES\23201_ATHENA\09_PRO &amp; DCE\02_CCTP &amp; DPGF 2 ième version\LOT 07_ COURANTS FORT ET FAIBLES\"/>
    </mc:Choice>
  </mc:AlternateContent>
  <xr:revisionPtr revIDLastSave="0" documentId="13_ncr:1_{ECE84DD5-465E-4458-B609-2F5D8A8A03D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PGF " sheetId="17" r:id="rId1"/>
    <sheet name="RECAP" sheetId="18" r:id="rId2"/>
  </sheets>
  <definedNames>
    <definedName name="_Toc182164543" localSheetId="0">'DPGF '!#REF!</definedName>
    <definedName name="_xlnm.Print_Titles" localSheetId="0">'DPGF '!$1:$3</definedName>
    <definedName name="_xlnm.Print_Area" localSheetId="0">'DPGF '!$A$1:$F$68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8" l="1"/>
  <c r="E27" i="18"/>
  <c r="E25" i="18"/>
  <c r="E22" i="18"/>
  <c r="E21" i="18"/>
  <c r="E20" i="18"/>
  <c r="E19" i="18"/>
  <c r="E18" i="18"/>
  <c r="E16" i="18"/>
  <c r="E14" i="18"/>
  <c r="E13" i="18"/>
  <c r="E11" i="18"/>
  <c r="E10" i="18"/>
  <c r="E9" i="18"/>
  <c r="F9" i="17"/>
  <c r="F18" i="17"/>
  <c r="F25" i="17"/>
  <c r="F30" i="17"/>
  <c r="F33" i="17"/>
  <c r="F40" i="17"/>
  <c r="F46" i="17"/>
  <c r="F51" i="17"/>
  <c r="F54" i="17"/>
  <c r="F63" i="17"/>
  <c r="F66" i="17"/>
  <c r="F65" i="17"/>
  <c r="F61" i="17"/>
  <c r="F60" i="17"/>
  <c r="F59" i="17"/>
  <c r="F58" i="17"/>
  <c r="F57" i="17"/>
  <c r="F56" i="17"/>
  <c r="F52" i="17"/>
  <c r="F48" i="17"/>
  <c r="F47" i="17"/>
  <c r="F44" i="17"/>
  <c r="F43" i="17"/>
  <c r="F42" i="17"/>
  <c r="F38" i="17"/>
  <c r="F37" i="17"/>
  <c r="F36" i="17"/>
  <c r="F35" i="17"/>
  <c r="F31" i="17"/>
  <c r="F28" i="17"/>
  <c r="F27" i="17"/>
  <c r="F23" i="17"/>
  <c r="F21" i="17"/>
  <c r="F16" i="17"/>
  <c r="F14" i="17"/>
  <c r="F12" i="17"/>
  <c r="F7" i="17"/>
  <c r="F5" i="17"/>
  <c r="C22" i="18"/>
  <c r="C20" i="18"/>
  <c r="C19" i="18"/>
  <c r="A19" i="18"/>
  <c r="C18" i="18"/>
  <c r="C16" i="18"/>
  <c r="C13" i="18"/>
  <c r="C11" i="18"/>
  <c r="C10" i="18"/>
  <c r="C9" i="18"/>
  <c r="D23" i="17" l="1"/>
  <c r="D21" i="17"/>
</calcChain>
</file>

<file path=xl/sharedStrings.xml><?xml version="1.0" encoding="utf-8"?>
<sst xmlns="http://schemas.openxmlformats.org/spreadsheetml/2006/main" count="122" uniqueCount="75">
  <si>
    <t>Désignation des ouvrages</t>
  </si>
  <si>
    <t>Unités</t>
  </si>
  <si>
    <t>Quantités</t>
  </si>
  <si>
    <t>prix unit.</t>
  </si>
  <si>
    <t>prix total  HT</t>
  </si>
  <si>
    <t xml:space="preserve">ens </t>
  </si>
  <si>
    <t>ml</t>
  </si>
  <si>
    <t>CADRE DE DECOMPOSITION DU  PRIX  GLOBALE ET FORFAITAIRE</t>
  </si>
  <si>
    <t xml:space="preserve">TRAVAUX PREPARATOIRES </t>
  </si>
  <si>
    <t xml:space="preserve">ENS </t>
  </si>
  <si>
    <t xml:space="preserve">Total pos 1 </t>
  </si>
  <si>
    <t xml:space="preserve">En toutes lettres : </t>
  </si>
  <si>
    <t>................................................................................................................................…</t>
  </si>
  <si>
    <t>...................................................................................................................................</t>
  </si>
  <si>
    <t>Document chiffré à ......................................., le ................................</t>
  </si>
  <si>
    <t>L'Entreprise</t>
  </si>
  <si>
    <t>« complété, lu et approuvé »</t>
  </si>
  <si>
    <t>(mention manuscrite)</t>
  </si>
  <si>
    <t>- cachet et signature -</t>
  </si>
  <si>
    <t>U</t>
  </si>
  <si>
    <t>Hall d’entrée</t>
  </si>
  <si>
    <t xml:space="preserve">Spots LED </t>
  </si>
  <si>
    <t>Prises de courant</t>
  </si>
  <si>
    <t>Interrupteurs de commande de l’éclairage</t>
  </si>
  <si>
    <t>Forfait</t>
  </si>
  <si>
    <t xml:space="preserve">Plafonniers suspendus dans les salles d’audiences </t>
  </si>
  <si>
    <t>Fourniture et pose d'un tableau divisionnaire</t>
  </si>
  <si>
    <t xml:space="preserve">Travaux de déviation et répartition de l'éclairage existant en deux zones distinctes </t>
  </si>
  <si>
    <t>Fourniture et remplacement de l'ensemble des sources lumineuses par source LED Blanc neutre (3000ºK)</t>
  </si>
  <si>
    <t>Nettoyage soigné et complet des luminaires décoratifs</t>
  </si>
  <si>
    <t xml:space="preserve">Poste installation de chantier </t>
  </si>
  <si>
    <t>Salle d'audience 114</t>
  </si>
  <si>
    <t>Salle d'audience 115</t>
  </si>
  <si>
    <t>a</t>
  </si>
  <si>
    <t>b</t>
  </si>
  <si>
    <t>c</t>
  </si>
  <si>
    <t>Salle d'audience 114 (corniche + plafond)</t>
  </si>
  <si>
    <t>Salle d'audience 115 (corniche + plafond)</t>
  </si>
  <si>
    <t xml:space="preserve">	Fourniture, pose et raccordement des cordons LED, sur corniches hautes et basses – Salles d'audience 114 et 115</t>
  </si>
  <si>
    <t xml:space="preserve">Motorisation de la porte d'entrée  principale </t>
  </si>
  <si>
    <t xml:space="preserve">Fourniture, pose et raccordement de l'éclairage, des prises de courant et des interrupteurs dans la cloison séparative en bois, salle des délibérés </t>
  </si>
  <si>
    <t xml:space="preserve">Eclairage de l’étagère courrier </t>
  </si>
  <si>
    <t>Plateforme monte-pesonne  salle des délibérés</t>
  </si>
  <si>
    <t>Groupe VMC en  sous-sol</t>
  </si>
  <si>
    <t>Bandeaux  LED périphériques des salles d’audiences et hall d’entrée</t>
  </si>
  <si>
    <t xml:space="preserve">Système de motorisation pour la d'entrée </t>
  </si>
  <si>
    <t xml:space="preserve"> PC _Salle d'audience 114 </t>
  </si>
  <si>
    <t xml:space="preserve"> Micro_Salle d'audience 114</t>
  </si>
  <si>
    <t xml:space="preserve"> PC _Salle d'audience 115 </t>
  </si>
  <si>
    <t>d</t>
  </si>
  <si>
    <t>Baies audio-visuelles en coordination avec CapVisio </t>
  </si>
  <si>
    <t xml:space="preserve">Alimentation électrique </t>
  </si>
  <si>
    <t>Fourniture, pose et raccordement de luminaires LED suspendus circulaires à profil fin</t>
  </si>
  <si>
    <t>Fourniture  et  pose de câbles d'alimentation depuis les tableaux de distribution jusqu'aux équipements pour :</t>
  </si>
  <si>
    <t xml:space="preserve">Fourniture, pose et raccordement de prises de courant et RG 45 sur les tables de justice  </t>
  </si>
  <si>
    <t xml:space="preserve">Ligne lumimeuse </t>
  </si>
  <si>
    <t xml:space="preserve">2.30 ml -&gt; 3 luminaires 
1.80 ml -&gt; 2 luminaires </t>
  </si>
  <si>
    <t xml:space="preserve">Total pos 11 </t>
  </si>
  <si>
    <t xml:space="preserve">Total pos 10 </t>
  </si>
  <si>
    <t>Total pos 9</t>
  </si>
  <si>
    <t>Total pos 8</t>
  </si>
  <si>
    <t xml:space="preserve">Total pos 7 </t>
  </si>
  <si>
    <t xml:space="preserve">Total pos 6 </t>
  </si>
  <si>
    <t xml:space="preserve">Total pos 5 </t>
  </si>
  <si>
    <t xml:space="preserve">Total pos 4 </t>
  </si>
  <si>
    <t xml:space="preserve">Total pos 3 </t>
  </si>
  <si>
    <t>Total pos 2</t>
  </si>
  <si>
    <t>LOT 07 ELECTRICITE COURANTS FORT ET FAIBLE</t>
  </si>
  <si>
    <t>RECAPITULATION GENERALE</t>
  </si>
  <si>
    <t>DE LA DECOMPOSITION DU PRIX GLOBAL ET FORFAITAIRE</t>
  </si>
  <si>
    <t>€uros HT</t>
  </si>
  <si>
    <t>TOTAL GENERAL HORS TAXES</t>
  </si>
  <si>
    <t xml:space="preserve"> TVA  20%</t>
  </si>
  <si>
    <t xml:space="preserve">TOTAL GENERALTOUTES TAXES COMPRISES </t>
  </si>
  <si>
    <t>Fourniture  et  pose de câbles d'alimentation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</si>
</sst>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\ [$€]_-;\-* #,##0\ [$€]_-;_-* &quot;-&quot;??\ [$€]_-;_-@_-"/>
    <numFmt numFmtId="166" formatCode="#,##0.00&quot; &quot;"/>
    <numFmt numFmtId="167" formatCode="#,##0.00[$€];[Red]\-#,##0.00[$€]"/>
    <numFmt numFmtId="168" formatCode="_-* #,##0.00\ _€_-;\-* #,##0.00\ _€_-;_-* &quot;-&quot;??\ _€_-;_-@_-"/>
    <numFmt numFmtId="169" formatCode="#,##0.00\ &quot;€&quot;"/>
    <numFmt numFmtId="171" formatCode="#&quot;.&quot;"/>
    <numFmt numFmtId="172" formatCode="_-* #,##0.00\ [$€-40C]_-;\-* #,##0.00\ [$€-40C]_-;_-* &quot;-&quot;??\ [$€-40C]_-;_-@_-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Times New Roman"/>
      <family val="1"/>
    </font>
    <font>
      <b/>
      <u/>
      <sz val="10.5"/>
      <color indexed="10"/>
      <name val="Times New Roman"/>
      <family val="1"/>
    </font>
    <font>
      <b/>
      <u/>
      <sz val="10"/>
      <color indexed="12"/>
      <name val="Times New Roman"/>
      <family val="1"/>
    </font>
    <font>
      <b/>
      <u/>
      <sz val="9.5"/>
      <color indexed="17"/>
      <name val="Times New Roman"/>
      <family val="1"/>
    </font>
    <font>
      <b/>
      <u/>
      <sz val="9"/>
      <name val="Times New Roman"/>
      <family val="1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Geneva"/>
    </font>
    <font>
      <b/>
      <sz val="9"/>
      <name val="Calibri"/>
      <family val="2"/>
      <scheme val="minor"/>
    </font>
    <font>
      <sz val="10"/>
      <name val="Arial Narrow"/>
      <family val="2"/>
    </font>
    <font>
      <sz val="10"/>
      <name val="MS Sans Serif"/>
      <family val="2"/>
    </font>
    <font>
      <b/>
      <sz val="16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indexed="8"/>
      <name val="Arial Narrow"/>
      <family val="2"/>
    </font>
    <font>
      <sz val="10"/>
      <color indexed="8"/>
      <name val="Arial Narrow"/>
      <family val="2"/>
    </font>
    <font>
      <b/>
      <sz val="10"/>
      <color theme="0"/>
      <name val="Arial Narrow"/>
      <family val="2"/>
    </font>
    <font>
      <b/>
      <u/>
      <sz val="10"/>
      <color theme="0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0"/>
      <color theme="0"/>
      <name val="Arial Narrow"/>
      <family val="2"/>
    </font>
    <font>
      <b/>
      <sz val="11"/>
      <color theme="0"/>
      <name val="Arial Narrow"/>
      <family val="2"/>
    </font>
    <font>
      <sz val="9"/>
      <name val="Arial Narrow"/>
      <family val="2"/>
    </font>
    <font>
      <sz val="12"/>
      <name val="Arial Narrow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8" fillId="0" borderId="0">
      <alignment horizontal="left" vertical="center"/>
    </xf>
    <xf numFmtId="0" fontId="7" fillId="0" borderId="0" applyBorder="0">
      <alignment horizontal="left" vertical="center"/>
    </xf>
    <xf numFmtId="0" fontId="7" fillId="0" borderId="0" applyFill="0" applyBorder="0">
      <alignment horizontal="left" vertical="center"/>
    </xf>
    <xf numFmtId="0" fontId="9" fillId="0" borderId="0">
      <alignment horizontal="left" vertical="center"/>
      <protection locked="0" hidden="1"/>
    </xf>
    <xf numFmtId="0" fontId="10" fillId="0" borderId="0" applyFill="0" applyBorder="0" applyProtection="0">
      <alignment horizontal="left" vertical="center"/>
      <protection locked="0" hidden="1"/>
    </xf>
    <xf numFmtId="0" fontId="11" fillId="0" borderId="0" applyFill="0" applyBorder="0" applyProtection="0">
      <alignment horizontal="left" vertical="center"/>
      <protection locked="0" hidden="1"/>
    </xf>
    <xf numFmtId="0" fontId="12" fillId="0" borderId="0" applyFill="0" applyProtection="0">
      <alignment horizontal="left"/>
    </xf>
    <xf numFmtId="166" fontId="2" fillId="0" borderId="2">
      <alignment horizontal="right" vertical="center"/>
    </xf>
    <xf numFmtId="0" fontId="6" fillId="0" borderId="0" applyBorder="0">
      <alignment horizontal="left" vertical="center" indent="6"/>
    </xf>
    <xf numFmtId="0" fontId="6" fillId="0" borderId="0" applyBorder="0">
      <alignment horizontal="left" vertical="center" indent="6"/>
    </xf>
    <xf numFmtId="0" fontId="15" fillId="0" borderId="0"/>
    <xf numFmtId="4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/>
    <xf numFmtId="44" fontId="1" fillId="0" borderId="0" applyFont="0" applyFill="0" applyBorder="0" applyAlignment="0" applyProtection="0"/>
  </cellStyleXfs>
  <cellXfs count="113">
    <xf numFmtId="0" fontId="0" fillId="0" borderId="0" xfId="0"/>
    <xf numFmtId="0" fontId="5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165" fontId="13" fillId="0" borderId="0" xfId="1" applyNumberFormat="1" applyFont="1" applyBorder="1" applyAlignment="1">
      <alignment horizontal="right" vertical="center"/>
    </xf>
    <xf numFmtId="165" fontId="13" fillId="0" borderId="1" xfId="1" applyNumberFormat="1" applyFont="1" applyFill="1" applyBorder="1" applyAlignment="1">
      <alignment horizontal="right" vertical="center"/>
    </xf>
    <xf numFmtId="169" fontId="13" fillId="0" borderId="1" xfId="0" applyNumberFormat="1" applyFont="1" applyBorder="1" applyAlignment="1">
      <alignment horizontal="right" vertical="center"/>
    </xf>
    <xf numFmtId="169" fontId="13" fillId="0" borderId="0" xfId="1" applyNumberFormat="1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69" fontId="4" fillId="0" borderId="1" xfId="0" applyNumberFormat="1" applyFont="1" applyBorder="1" applyAlignment="1">
      <alignment horizontal="right" vertical="center"/>
    </xf>
    <xf numFmtId="1" fontId="1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4" fontId="17" fillId="0" borderId="0" xfId="21" applyFont="1" applyAlignment="1">
      <alignment vertical="center"/>
    </xf>
    <xf numFmtId="4" fontId="17" fillId="0" borderId="0" xfId="17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22" applyFont="1" applyAlignment="1" applyProtection="1">
      <alignment vertical="center"/>
      <protection locked="0"/>
    </xf>
    <xf numFmtId="0" fontId="17" fillId="0" borderId="0" xfId="22" applyFont="1" applyAlignment="1">
      <alignment vertical="center"/>
    </xf>
    <xf numFmtId="0" fontId="3" fillId="0" borderId="0" xfId="22" applyFont="1" applyAlignment="1">
      <alignment horizontal="left" vertical="center"/>
    </xf>
    <xf numFmtId="0" fontId="3" fillId="0" borderId="0" xfId="22" applyFont="1" applyAlignment="1">
      <alignment vertical="center"/>
    </xf>
    <xf numFmtId="0" fontId="3" fillId="0" borderId="0" xfId="22" applyFont="1" applyAlignment="1" applyProtection="1">
      <alignment vertical="center"/>
      <protection locked="0"/>
    </xf>
    <xf numFmtId="171" fontId="3" fillId="0" borderId="0" xfId="22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22" applyFont="1" applyAlignment="1" applyProtection="1">
      <alignment horizontal="center" vertical="center"/>
      <protection locked="0"/>
    </xf>
    <xf numFmtId="169" fontId="13" fillId="0" borderId="1" xfId="1" applyNumberFormat="1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4" fillId="0" borderId="1" xfId="0" applyFont="1" applyBorder="1" applyAlignment="1">
      <alignment horizontal="justify" vertical="justify" wrapText="1"/>
    </xf>
    <xf numFmtId="0" fontId="21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 wrapText="1"/>
    </xf>
    <xf numFmtId="165" fontId="3" fillId="0" borderId="1" xfId="1" applyNumberFormat="1" applyFont="1" applyFill="1" applyBorder="1" applyAlignment="1">
      <alignment horizontal="right" vertical="center"/>
    </xf>
    <xf numFmtId="169" fontId="3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1" fontId="13" fillId="0" borderId="0" xfId="0" applyNumberFormat="1" applyFont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 wrapText="1"/>
    </xf>
    <xf numFmtId="165" fontId="16" fillId="0" borderId="1" xfId="1" applyNumberFormat="1" applyFont="1" applyBorder="1" applyAlignment="1">
      <alignment horizontal="center" vertical="center" wrapText="1"/>
    </xf>
    <xf numFmtId="169" fontId="16" fillId="0" borderId="1" xfId="1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165" fontId="13" fillId="0" borderId="1" xfId="1" applyNumberFormat="1" applyFont="1" applyBorder="1" applyAlignment="1">
      <alignment horizontal="right" vertical="center"/>
    </xf>
    <xf numFmtId="0" fontId="24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vertical="center" wrapText="1"/>
    </xf>
    <xf numFmtId="1" fontId="13" fillId="0" borderId="3" xfId="0" applyNumberFormat="1" applyFont="1" applyBorder="1" applyAlignment="1">
      <alignment horizontal="center" vertical="center"/>
    </xf>
    <xf numFmtId="165" fontId="13" fillId="0" borderId="3" xfId="1" applyNumberFormat="1" applyFont="1" applyBorder="1" applyAlignment="1">
      <alignment horizontal="right" vertical="center"/>
    </xf>
    <xf numFmtId="169" fontId="13" fillId="0" borderId="3" xfId="1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right" vertical="justify" wrapText="1"/>
    </xf>
    <xf numFmtId="0" fontId="22" fillId="0" borderId="5" xfId="0" applyFont="1" applyBorder="1" applyAlignment="1">
      <alignment vertical="center"/>
    </xf>
    <xf numFmtId="1" fontId="22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4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25" fillId="0" borderId="0" xfId="0" applyFont="1" applyAlignment="1">
      <alignment horizontal="center" vertical="justify"/>
    </xf>
    <xf numFmtId="0" fontId="26" fillId="0" borderId="0" xfId="0" applyFont="1" applyAlignment="1">
      <alignment vertical="center"/>
    </xf>
    <xf numFmtId="0" fontId="28" fillId="2" borderId="0" xfId="22" applyFont="1" applyFill="1" applyAlignment="1" applyProtection="1">
      <alignment vertical="center"/>
      <protection locked="0"/>
    </xf>
    <xf numFmtId="0" fontId="17" fillId="0" borderId="0" xfId="22" applyFont="1" applyAlignment="1" applyProtection="1">
      <alignment horizontal="centerContinuous" vertical="center"/>
      <protection locked="0"/>
    </xf>
    <xf numFmtId="171" fontId="17" fillId="0" borderId="0" xfId="22" applyNumberFormat="1" applyFont="1" applyAlignment="1" applyProtection="1">
      <alignment horizontal="centerContinuous" vertical="center"/>
      <protection locked="0"/>
    </xf>
    <xf numFmtId="172" fontId="31" fillId="0" borderId="0" xfId="22" applyNumberFormat="1" applyFont="1" applyAlignment="1">
      <alignment vertical="center"/>
    </xf>
    <xf numFmtId="0" fontId="31" fillId="0" borderId="0" xfId="22" applyFont="1" applyAlignment="1">
      <alignment vertical="center"/>
    </xf>
    <xf numFmtId="0" fontId="29" fillId="0" borderId="0" xfId="22" applyFont="1" applyAlignment="1">
      <alignment horizontal="center" vertical="center"/>
    </xf>
    <xf numFmtId="0" fontId="30" fillId="0" borderId="0" xfId="22" applyFont="1" applyAlignment="1">
      <alignment horizontal="center" vertical="center"/>
    </xf>
    <xf numFmtId="0" fontId="31" fillId="0" borderId="0" xfId="22" applyFont="1" applyAlignment="1">
      <alignment horizontal="left" vertical="center"/>
    </xf>
    <xf numFmtId="0" fontId="32" fillId="2" borderId="0" xfId="22" applyFont="1" applyFill="1" applyAlignment="1" applyProtection="1">
      <alignment vertical="center"/>
      <protection locked="0"/>
    </xf>
    <xf numFmtId="0" fontId="32" fillId="2" borderId="0" xfId="22" applyFont="1" applyFill="1" applyAlignment="1">
      <alignment horizontal="right" vertical="center"/>
    </xf>
    <xf numFmtId="0" fontId="33" fillId="2" borderId="0" xfId="0" applyFont="1" applyFill="1" applyAlignment="1">
      <alignment horizontal="left" vertical="center"/>
    </xf>
    <xf numFmtId="0" fontId="33" fillId="2" borderId="0" xfId="22" applyFont="1" applyFill="1" applyAlignment="1">
      <alignment horizontal="right" vertical="center"/>
    </xf>
    <xf numFmtId="0" fontId="33" fillId="2" borderId="0" xfId="22" applyFont="1" applyFill="1" applyAlignment="1">
      <alignment vertical="center"/>
    </xf>
    <xf numFmtId="0" fontId="31" fillId="0" borderId="0" xfId="0" applyFont="1" applyAlignment="1">
      <alignment horizontal="left" vertical="center"/>
    </xf>
    <xf numFmtId="0" fontId="31" fillId="0" borderId="0" xfId="22" applyFont="1" applyAlignment="1">
      <alignment horizontal="right" vertical="center"/>
    </xf>
    <xf numFmtId="0" fontId="30" fillId="0" borderId="0" xfId="22" applyFont="1" applyAlignment="1">
      <alignment vertical="center"/>
    </xf>
    <xf numFmtId="11" fontId="17" fillId="0" borderId="0" xfId="22" applyNumberFormat="1" applyFont="1" applyAlignment="1">
      <alignment vertical="center"/>
    </xf>
    <xf numFmtId="0" fontId="34" fillId="0" borderId="0" xfId="22" applyFont="1" applyAlignment="1" applyProtection="1">
      <alignment horizontal="center" vertical="center"/>
      <protection locked="0"/>
    </xf>
    <xf numFmtId="44" fontId="35" fillId="0" borderId="0" xfId="23" applyFont="1" applyBorder="1" applyAlignment="1">
      <alignment vertical="center"/>
    </xf>
    <xf numFmtId="4" fontId="35" fillId="0" borderId="0" xfId="17" applyNumberFormat="1" applyFont="1" applyBorder="1" applyAlignment="1">
      <alignment horizontal="center" vertical="center"/>
    </xf>
    <xf numFmtId="0" fontId="35" fillId="0" borderId="0" xfId="22" applyFont="1" applyAlignment="1" applyProtection="1">
      <alignment vertical="center"/>
      <protection locked="0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left" vertical="center"/>
    </xf>
    <xf numFmtId="44" fontId="17" fillId="0" borderId="0" xfId="23" applyFont="1" applyBorder="1" applyAlignment="1">
      <alignment vertical="center"/>
    </xf>
    <xf numFmtId="0" fontId="30" fillId="0" borderId="0" xfId="22" applyFont="1" applyAlignment="1">
      <alignment horizontal="left" vertical="center" wrapText="1"/>
    </xf>
    <xf numFmtId="172" fontId="31" fillId="0" borderId="6" xfId="22" applyNumberFormat="1" applyFont="1" applyBorder="1" applyAlignment="1">
      <alignment vertical="center"/>
    </xf>
    <xf numFmtId="0" fontId="24" fillId="0" borderId="0" xfId="0" applyFont="1"/>
    <xf numFmtId="44" fontId="37" fillId="0" borderId="0" xfId="23" applyFont="1" applyAlignment="1">
      <alignment vertical="center"/>
    </xf>
    <xf numFmtId="172" fontId="37" fillId="0" borderId="0" xfId="22" applyNumberFormat="1" applyFont="1" applyAlignment="1">
      <alignment vertical="center"/>
    </xf>
    <xf numFmtId="0" fontId="37" fillId="0" borderId="0" xfId="22" applyFont="1" applyAlignment="1">
      <alignment vertical="center"/>
    </xf>
    <xf numFmtId="0" fontId="36" fillId="0" borderId="0" xfId="22" applyFont="1" applyAlignment="1">
      <alignment horizontal="center" vertical="center"/>
    </xf>
    <xf numFmtId="0" fontId="37" fillId="0" borderId="0" xfId="22" applyFont="1" applyAlignment="1" applyProtection="1">
      <alignment vertical="center"/>
      <protection locked="0"/>
    </xf>
    <xf numFmtId="0" fontId="37" fillId="0" borderId="0" xfId="22" applyFont="1" applyAlignment="1">
      <alignment horizontal="right" vertical="center"/>
    </xf>
    <xf numFmtId="0" fontId="37" fillId="0" borderId="0" xfId="22" applyFont="1" applyAlignment="1">
      <alignment horizontal="left" vertical="center" wrapText="1"/>
    </xf>
    <xf numFmtId="0" fontId="37" fillId="0" borderId="0" xfId="22" applyFont="1" applyAlignment="1">
      <alignment vertical="center" wrapText="1"/>
    </xf>
    <xf numFmtId="0" fontId="38" fillId="0" borderId="0" xfId="22" applyFont="1" applyAlignment="1" applyProtection="1">
      <alignment vertical="center"/>
      <protection locked="0"/>
    </xf>
    <xf numFmtId="0" fontId="37" fillId="0" borderId="0" xfId="0" applyFont="1" applyAlignment="1">
      <alignment horizontal="left" vertical="center"/>
    </xf>
    <xf numFmtId="0" fontId="37" fillId="0" borderId="0" xfId="22" applyFont="1" applyAlignment="1" applyProtection="1">
      <alignment horizontal="center" vertical="center"/>
      <protection locked="0"/>
    </xf>
    <xf numFmtId="0" fontId="37" fillId="0" borderId="0" xfId="22" applyFont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37" fillId="0" borderId="0" xfId="22" applyFont="1" applyAlignment="1">
      <alignment horizontal="left" vertical="center" wrapText="1"/>
    </xf>
    <xf numFmtId="0" fontId="19" fillId="2" borderId="0" xfId="0" applyFont="1" applyFill="1" applyAlignment="1">
      <alignment horizontal="center" vertical="center" wrapText="1"/>
    </xf>
    <xf numFmtId="0" fontId="27" fillId="2" borderId="0" xfId="22" applyFont="1" applyFill="1" applyAlignment="1" applyProtection="1">
      <alignment horizontal="center" vertical="center"/>
      <protection locked="0"/>
    </xf>
    <xf numFmtId="0" fontId="27" fillId="2" borderId="0" xfId="22" applyFont="1" applyFill="1" applyAlignment="1">
      <alignment horizontal="center" vertical="center"/>
    </xf>
    <xf numFmtId="169" fontId="22" fillId="0" borderId="5" xfId="0" applyNumberFormat="1" applyFont="1" applyBorder="1" applyAlignment="1">
      <alignment vertical="center"/>
    </xf>
  </cellXfs>
  <cellStyles count="24">
    <cellStyle name="Article" xfId="3" xr:uid="{00000000-0005-0000-0000-000000000000}"/>
    <cellStyle name="Euro" xfId="1" xr:uid="{00000000-0005-0000-0000-000001000000}"/>
    <cellStyle name="Euro 2" xfId="15" xr:uid="{8798DC5A-2098-464D-9F12-12B2BCE6710D}"/>
    <cellStyle name="Milliers 2" xfId="17" xr:uid="{FDF1C534-860A-4A98-A437-94C56327B939}"/>
    <cellStyle name="Milliers 3" xfId="14" xr:uid="{BA51A1E3-4409-46AB-A44D-7A6708CCD347}"/>
    <cellStyle name="Monétaire" xfId="21" builtinId="4"/>
    <cellStyle name="Monétaire 2" xfId="18" xr:uid="{FC55280C-79DA-4890-8D87-CB2F107D0C9B}"/>
    <cellStyle name="Monétaire 2 2" xfId="23" xr:uid="{0552664A-1D7D-4F5C-A83D-AC24CA6A27A7}"/>
    <cellStyle name="Monétaire 3" xfId="19" xr:uid="{11072B05-5F81-4913-8E28-E18DD26E0EC6}"/>
    <cellStyle name="Monétaire 4" xfId="20" xr:uid="{2FE41C62-6AFC-4AC4-97F8-BC3ABDEC37C6}"/>
    <cellStyle name="Normal" xfId="0" builtinId="0"/>
    <cellStyle name="Normal 2" xfId="2" xr:uid="{00000000-0005-0000-0000-000004000000}"/>
    <cellStyle name="Normal 2 2" xfId="16" xr:uid="{C0268ACA-7EF5-4ED8-99DD-562D364F7873}"/>
    <cellStyle name="Normal 3" xfId="13" xr:uid="{6125E7D0-B874-410F-98C4-E3FBB9BF111B}"/>
    <cellStyle name="Normal_RECAP" xfId="22" xr:uid="{DBD719AC-5049-4301-B690-A1A535578247}"/>
    <cellStyle name="T1" xfId="4" xr:uid="{00000000-0005-0000-0000-000008000000}"/>
    <cellStyle name="T2" xfId="5" xr:uid="{00000000-0005-0000-0000-000009000000}"/>
    <cellStyle name="Titre 1" xfId="6" xr:uid="{00000000-0005-0000-0000-00000A000000}"/>
    <cellStyle name="Titre 2" xfId="7" xr:uid="{00000000-0005-0000-0000-00000B000000}"/>
    <cellStyle name="Titre 3" xfId="8" xr:uid="{00000000-0005-0000-0000-00000C000000}"/>
    <cellStyle name="Titre 4" xfId="9" xr:uid="{00000000-0005-0000-0000-00000D000000}"/>
    <cellStyle name="tnb" xfId="10" xr:uid="{00000000-0005-0000-0000-00000E000000}"/>
    <cellStyle name="Ttxt" xfId="11" xr:uid="{00000000-0005-0000-0000-00000F000000}"/>
    <cellStyle name="Ttxt2" xfId="12" xr:uid="{00000000-0005-0000-0000-000010000000}"/>
  </cellStyles>
  <dxfs count="0"/>
  <tableStyles count="0" defaultTableStyle="TableStyleMedium9" defaultPivotStyle="PivotStyleLight16"/>
  <colors>
    <mruColors>
      <color rgb="FFFFFF00"/>
      <color rgb="FFFFF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81007-D553-4D30-ACFD-2D79B6E68F52}">
  <dimension ref="A1:F72"/>
  <sheetViews>
    <sheetView view="pageLayout" topLeftCell="A53" zoomScaleNormal="100" workbookViewId="0">
      <selection activeCell="F10" sqref="F10"/>
    </sheetView>
  </sheetViews>
  <sheetFormatPr baseColWidth="10" defaultRowHeight="11.25"/>
  <cols>
    <col min="1" max="1" width="4.7109375" style="11" customWidth="1"/>
    <col min="2" max="2" width="48.42578125" style="6" customWidth="1"/>
    <col min="3" max="3" width="6.140625" style="3" customWidth="1"/>
    <col min="4" max="4" width="8.7109375" style="43" bestFit="1" customWidth="1"/>
    <col min="5" max="5" width="9" style="7" customWidth="1"/>
    <col min="6" max="6" width="13.85546875" style="10" customWidth="1"/>
    <col min="7" max="7" width="7.85546875" style="4" customWidth="1"/>
    <col min="8" max="8" width="7.7109375" style="4" bestFit="1" customWidth="1"/>
    <col min="9" max="16384" width="11.42578125" style="4"/>
  </cols>
  <sheetData>
    <row r="1" spans="1:6" s="1" customFormat="1" ht="21">
      <c r="A1" s="105" t="s">
        <v>67</v>
      </c>
      <c r="B1" s="105"/>
      <c r="C1" s="105"/>
      <c r="D1" s="105"/>
      <c r="E1" s="105"/>
      <c r="F1" s="105"/>
    </row>
    <row r="2" spans="1:6" ht="12">
      <c r="A2" s="106" t="s">
        <v>0</v>
      </c>
      <c r="B2" s="106"/>
      <c r="C2" s="44" t="s">
        <v>1</v>
      </c>
      <c r="D2" s="44" t="s">
        <v>2</v>
      </c>
      <c r="E2" s="45" t="s">
        <v>3</v>
      </c>
      <c r="F2" s="46" t="s">
        <v>4</v>
      </c>
    </row>
    <row r="3" spans="1:6" ht="12.75">
      <c r="A3" s="107" t="s">
        <v>7</v>
      </c>
      <c r="B3" s="107"/>
      <c r="C3" s="2"/>
      <c r="D3" s="16"/>
      <c r="E3" s="8"/>
      <c r="F3" s="9"/>
    </row>
    <row r="4" spans="1:6" s="1" customFormat="1" ht="15.75">
      <c r="A4" s="32">
        <v>1</v>
      </c>
      <c r="B4" s="32" t="s">
        <v>8</v>
      </c>
      <c r="C4" s="14"/>
      <c r="D4" s="39"/>
      <c r="E4" s="35"/>
      <c r="F4" s="36"/>
    </row>
    <row r="5" spans="1:6" s="1" customFormat="1" ht="15.75">
      <c r="A5" s="37">
        <v>1.1000000000000001</v>
      </c>
      <c r="B5" s="13" t="s">
        <v>30</v>
      </c>
      <c r="C5" s="14" t="s">
        <v>9</v>
      </c>
      <c r="D5" s="39">
        <v>1</v>
      </c>
      <c r="E5" s="35"/>
      <c r="F5" s="36">
        <f>E5*D5</f>
        <v>0</v>
      </c>
    </row>
    <row r="6" spans="1:6" s="1" customFormat="1" ht="15.75">
      <c r="A6" s="37"/>
      <c r="B6" s="13"/>
      <c r="C6" s="14"/>
      <c r="D6" s="39"/>
      <c r="E6" s="35"/>
      <c r="F6" s="36"/>
    </row>
    <row r="7" spans="1:6" s="1" customFormat="1" ht="15.75">
      <c r="A7" s="62">
        <v>1.2</v>
      </c>
      <c r="B7" s="63" t="s">
        <v>29</v>
      </c>
      <c r="C7" s="14" t="s">
        <v>24</v>
      </c>
      <c r="D7" s="39">
        <v>1</v>
      </c>
      <c r="E7" s="35"/>
      <c r="F7" s="36">
        <f>E7*D7</f>
        <v>0</v>
      </c>
    </row>
    <row r="8" spans="1:6" s="1" customFormat="1" ht="15.75">
      <c r="A8" s="37"/>
      <c r="B8" s="61"/>
      <c r="C8" s="14"/>
      <c r="D8" s="39"/>
      <c r="E8" s="35"/>
      <c r="F8" s="36"/>
    </row>
    <row r="9" spans="1:6" s="31" customFormat="1" ht="13.5" thickBot="1">
      <c r="A9" s="33"/>
      <c r="B9" s="57" t="s">
        <v>10</v>
      </c>
      <c r="C9" s="58"/>
      <c r="D9" s="59"/>
      <c r="E9" s="60"/>
      <c r="F9" s="112">
        <f>F7+F5</f>
        <v>0</v>
      </c>
    </row>
    <row r="10" spans="1:6" s="1" customFormat="1" ht="26.25" thickTop="1">
      <c r="A10" s="32">
        <v>2</v>
      </c>
      <c r="B10" s="32" t="s">
        <v>28</v>
      </c>
      <c r="C10" s="14"/>
      <c r="D10" s="39"/>
      <c r="E10" s="47"/>
      <c r="F10" s="15"/>
    </row>
    <row r="11" spans="1:6" s="1" customFormat="1" ht="15.75">
      <c r="A11" s="40"/>
      <c r="B11" s="61"/>
      <c r="C11" s="14"/>
      <c r="D11" s="39"/>
      <c r="E11" s="47"/>
      <c r="F11" s="15"/>
    </row>
    <row r="12" spans="1:6" s="1" customFormat="1" ht="15.75">
      <c r="A12" s="37" t="s">
        <v>33</v>
      </c>
      <c r="B12" s="61" t="s">
        <v>20</v>
      </c>
      <c r="C12" s="14" t="s">
        <v>19</v>
      </c>
      <c r="D12" s="39">
        <v>6</v>
      </c>
      <c r="E12" s="47"/>
      <c r="F12" s="36">
        <f>E12*D12</f>
        <v>0</v>
      </c>
    </row>
    <row r="13" spans="1:6" s="1" customFormat="1" ht="15.75">
      <c r="A13" s="37"/>
      <c r="B13" s="61"/>
      <c r="C13" s="14"/>
      <c r="D13" s="39"/>
      <c r="E13" s="47"/>
      <c r="F13" s="15"/>
    </row>
    <row r="14" spans="1:6" s="1" customFormat="1" ht="15.75">
      <c r="A14" s="37" t="s">
        <v>34</v>
      </c>
      <c r="B14" s="13" t="s">
        <v>31</v>
      </c>
      <c r="C14" s="14" t="s">
        <v>19</v>
      </c>
      <c r="D14" s="39">
        <v>24</v>
      </c>
      <c r="E14" s="47"/>
      <c r="F14" s="36">
        <f>E14*D14</f>
        <v>0</v>
      </c>
    </row>
    <row r="15" spans="1:6" s="1" customFormat="1" ht="15.75">
      <c r="A15" s="37"/>
      <c r="B15" s="13"/>
      <c r="C15" s="14"/>
      <c r="D15" s="39"/>
      <c r="E15" s="47"/>
      <c r="F15" s="15"/>
    </row>
    <row r="16" spans="1:6" s="1" customFormat="1" ht="15.75">
      <c r="A16" s="37" t="s">
        <v>35</v>
      </c>
      <c r="B16" s="13" t="s">
        <v>32</v>
      </c>
      <c r="C16" s="14" t="s">
        <v>19</v>
      </c>
      <c r="D16" s="39">
        <v>22</v>
      </c>
      <c r="E16" s="47"/>
      <c r="F16" s="36">
        <f>E16*D16</f>
        <v>0</v>
      </c>
    </row>
    <row r="17" spans="1:6" s="1" customFormat="1" ht="15.75">
      <c r="A17" s="37"/>
      <c r="B17" s="61"/>
      <c r="C17" s="14"/>
      <c r="D17" s="39"/>
      <c r="E17" s="35"/>
      <c r="F17" s="36"/>
    </row>
    <row r="18" spans="1:6" s="31" customFormat="1" ht="13.5" thickBot="1">
      <c r="A18" s="33"/>
      <c r="B18" s="57" t="s">
        <v>66</v>
      </c>
      <c r="C18" s="58"/>
      <c r="D18" s="59"/>
      <c r="E18" s="60"/>
      <c r="F18" s="112">
        <f>F16+F14+F12</f>
        <v>0</v>
      </c>
    </row>
    <row r="19" spans="1:6" s="1" customFormat="1" ht="26.25" thickTop="1">
      <c r="A19" s="41">
        <v>3</v>
      </c>
      <c r="B19" s="38" t="s">
        <v>38</v>
      </c>
      <c r="C19" s="14"/>
      <c r="D19" s="39"/>
      <c r="E19" s="47"/>
      <c r="F19" s="15"/>
    </row>
    <row r="20" spans="1:6" s="1" customFormat="1" ht="15.75">
      <c r="A20" s="41"/>
      <c r="B20" s="38"/>
      <c r="C20" s="14"/>
      <c r="D20" s="39"/>
      <c r="E20" s="47"/>
      <c r="F20" s="15"/>
    </row>
    <row r="21" spans="1:6" s="1" customFormat="1" ht="15.75">
      <c r="A21" s="37" t="s">
        <v>33</v>
      </c>
      <c r="B21" s="34" t="s">
        <v>36</v>
      </c>
      <c r="C21" s="14" t="s">
        <v>6</v>
      </c>
      <c r="D21" s="39">
        <f>52+50</f>
        <v>102</v>
      </c>
      <c r="E21" s="47"/>
      <c r="F21" s="36">
        <f>E21*D21</f>
        <v>0</v>
      </c>
    </row>
    <row r="22" spans="1:6" s="1" customFormat="1" ht="15.75">
      <c r="A22" s="37"/>
      <c r="B22" s="34"/>
      <c r="C22" s="14"/>
      <c r="D22" s="39"/>
      <c r="E22" s="47"/>
      <c r="F22" s="15"/>
    </row>
    <row r="23" spans="1:6" s="1" customFormat="1" ht="15.75">
      <c r="A23" s="37" t="s">
        <v>34</v>
      </c>
      <c r="B23" s="34" t="s">
        <v>37</v>
      </c>
      <c r="C23" s="14" t="s">
        <v>6</v>
      </c>
      <c r="D23" s="39">
        <f>37+43</f>
        <v>80</v>
      </c>
      <c r="E23" s="47"/>
      <c r="F23" s="36">
        <f>E23*D23</f>
        <v>0</v>
      </c>
    </row>
    <row r="24" spans="1:6">
      <c r="A24" s="17"/>
      <c r="B24" s="5"/>
      <c r="C24" s="2"/>
      <c r="D24" s="16"/>
      <c r="E24" s="48"/>
      <c r="F24" s="30"/>
    </row>
    <row r="25" spans="1:6" s="31" customFormat="1" ht="13.5" thickBot="1">
      <c r="A25" s="33"/>
      <c r="B25" s="57" t="s">
        <v>65</v>
      </c>
      <c r="C25" s="58"/>
      <c r="D25" s="59"/>
      <c r="E25" s="60"/>
      <c r="F25" s="112">
        <f>F239+F21</f>
        <v>0</v>
      </c>
    </row>
    <row r="26" spans="1:6" s="1" customFormat="1" ht="26.25" thickTop="1">
      <c r="A26" s="41">
        <v>4</v>
      </c>
      <c r="B26" s="38" t="s">
        <v>52</v>
      </c>
      <c r="C26" s="14"/>
      <c r="D26" s="39"/>
      <c r="E26" s="47"/>
      <c r="F26" s="15"/>
    </row>
    <row r="27" spans="1:6" s="1" customFormat="1" ht="15.75">
      <c r="A27" s="37" t="s">
        <v>33</v>
      </c>
      <c r="B27" s="34" t="s">
        <v>31</v>
      </c>
      <c r="C27" s="14" t="s">
        <v>19</v>
      </c>
      <c r="D27" s="39">
        <v>2</v>
      </c>
      <c r="E27" s="47"/>
      <c r="F27" s="36">
        <f>E27*D27</f>
        <v>0</v>
      </c>
    </row>
    <row r="28" spans="1:6" s="1" customFormat="1" ht="15.75">
      <c r="A28" s="37" t="s">
        <v>34</v>
      </c>
      <c r="B28" s="34" t="s">
        <v>32</v>
      </c>
      <c r="C28" s="14" t="s">
        <v>19</v>
      </c>
      <c r="D28" s="39">
        <v>2</v>
      </c>
      <c r="E28" s="47"/>
      <c r="F28" s="36">
        <f>E28*D28</f>
        <v>0</v>
      </c>
    </row>
    <row r="29" spans="1:6" s="1" customFormat="1" ht="15.75">
      <c r="A29" s="37"/>
      <c r="B29" s="61"/>
      <c r="C29" s="14"/>
      <c r="D29" s="39"/>
      <c r="E29" s="35"/>
      <c r="F29" s="36"/>
    </row>
    <row r="30" spans="1:6" s="31" customFormat="1" ht="13.5" thickBot="1">
      <c r="A30" s="33"/>
      <c r="B30" s="57" t="s">
        <v>64</v>
      </c>
      <c r="C30" s="58"/>
      <c r="D30" s="59"/>
      <c r="E30" s="60"/>
      <c r="F30" s="112">
        <f>F28+F27</f>
        <v>0</v>
      </c>
    </row>
    <row r="31" spans="1:6" s="1" customFormat="1" ht="16.5" thickTop="1">
      <c r="A31" s="41">
        <v>5</v>
      </c>
      <c r="B31" s="42" t="s">
        <v>39</v>
      </c>
      <c r="C31" s="14" t="s">
        <v>19</v>
      </c>
      <c r="D31" s="39">
        <v>2</v>
      </c>
      <c r="E31" s="47"/>
      <c r="F31" s="36">
        <f>E31*D31</f>
        <v>0</v>
      </c>
    </row>
    <row r="32" spans="1:6" s="1" customFormat="1" ht="15.75">
      <c r="A32" s="37"/>
      <c r="B32" s="61"/>
      <c r="C32" s="14"/>
      <c r="D32" s="39"/>
      <c r="E32" s="35"/>
      <c r="F32" s="36"/>
    </row>
    <row r="33" spans="1:6" s="31" customFormat="1" ht="13.5" thickBot="1">
      <c r="A33" s="33"/>
      <c r="B33" s="57" t="s">
        <v>63</v>
      </c>
      <c r="C33" s="58"/>
      <c r="D33" s="59"/>
      <c r="E33" s="60"/>
      <c r="F33" s="112">
        <f>F318</f>
        <v>0</v>
      </c>
    </row>
    <row r="34" spans="1:6" s="1" customFormat="1" ht="26.25" thickTop="1">
      <c r="A34" s="41">
        <v>6</v>
      </c>
      <c r="B34" s="38" t="s">
        <v>54</v>
      </c>
      <c r="C34" s="14"/>
      <c r="D34" s="39"/>
      <c r="E34" s="47"/>
      <c r="F34" s="15"/>
    </row>
    <row r="35" spans="1:6" s="1" customFormat="1" ht="15.75">
      <c r="A35" s="37" t="s">
        <v>33</v>
      </c>
      <c r="B35" s="34" t="s">
        <v>46</v>
      </c>
      <c r="C35" s="14" t="s">
        <v>19</v>
      </c>
      <c r="D35" s="39">
        <v>6</v>
      </c>
      <c r="E35" s="47"/>
      <c r="F35" s="36">
        <f>E35*D35</f>
        <v>0</v>
      </c>
    </row>
    <row r="36" spans="1:6" s="1" customFormat="1" ht="15.75">
      <c r="A36" s="37" t="s">
        <v>34</v>
      </c>
      <c r="B36" s="34" t="s">
        <v>47</v>
      </c>
      <c r="C36" s="14" t="s">
        <v>19</v>
      </c>
      <c r="D36" s="39">
        <v>8</v>
      </c>
      <c r="E36" s="47"/>
      <c r="F36" s="36">
        <f>E36*D36</f>
        <v>0</v>
      </c>
    </row>
    <row r="37" spans="1:6" s="1" customFormat="1" ht="15.75">
      <c r="A37" s="37" t="s">
        <v>35</v>
      </c>
      <c r="B37" s="34" t="s">
        <v>48</v>
      </c>
      <c r="C37" s="14" t="s">
        <v>19</v>
      </c>
      <c r="D37" s="39">
        <v>8</v>
      </c>
      <c r="E37" s="47"/>
      <c r="F37" s="36">
        <f>E37*D37</f>
        <v>0</v>
      </c>
    </row>
    <row r="38" spans="1:6" s="1" customFormat="1" ht="15.75">
      <c r="A38" s="37" t="s">
        <v>49</v>
      </c>
      <c r="B38" s="34" t="s">
        <v>47</v>
      </c>
      <c r="C38" s="14" t="s">
        <v>19</v>
      </c>
      <c r="D38" s="39">
        <v>8</v>
      </c>
      <c r="E38" s="47"/>
      <c r="F38" s="36">
        <f>E38*D38</f>
        <v>0</v>
      </c>
    </row>
    <row r="39" spans="1:6" s="1" customFormat="1" ht="15.75">
      <c r="A39" s="37"/>
      <c r="B39" s="61"/>
      <c r="C39" s="14"/>
      <c r="D39" s="39"/>
      <c r="E39" s="35"/>
      <c r="F39" s="36"/>
    </row>
    <row r="40" spans="1:6" s="31" customFormat="1" ht="13.5" thickBot="1">
      <c r="A40" s="33"/>
      <c r="B40" s="57" t="s">
        <v>62</v>
      </c>
      <c r="C40" s="58"/>
      <c r="D40" s="59"/>
      <c r="E40" s="60"/>
      <c r="F40" s="112">
        <f>F38+F37+F36+F35</f>
        <v>0</v>
      </c>
    </row>
    <row r="41" spans="1:6" s="1" customFormat="1" ht="39" thickTop="1">
      <c r="A41" s="41">
        <v>7</v>
      </c>
      <c r="B41" s="38" t="s">
        <v>40</v>
      </c>
      <c r="C41" s="14"/>
      <c r="D41" s="39"/>
      <c r="E41" s="47"/>
      <c r="F41" s="15"/>
    </row>
    <row r="42" spans="1:6" s="1" customFormat="1" ht="15.75">
      <c r="A42" s="41"/>
      <c r="B42" s="34" t="s">
        <v>21</v>
      </c>
      <c r="C42" s="14" t="s">
        <v>19</v>
      </c>
      <c r="D42" s="39">
        <v>6</v>
      </c>
      <c r="E42" s="47"/>
      <c r="F42" s="36">
        <f>E42*D42</f>
        <v>0</v>
      </c>
    </row>
    <row r="43" spans="1:6" s="1" customFormat="1" ht="15.75">
      <c r="A43" s="41"/>
      <c r="B43" s="34" t="s">
        <v>22</v>
      </c>
      <c r="C43" s="14" t="s">
        <v>19</v>
      </c>
      <c r="D43" s="39">
        <v>2</v>
      </c>
      <c r="E43" s="47"/>
      <c r="F43" s="36">
        <f>E43*D43</f>
        <v>0</v>
      </c>
    </row>
    <row r="44" spans="1:6" s="1" customFormat="1" ht="15.75">
      <c r="A44" s="41"/>
      <c r="B44" s="34" t="s">
        <v>23</v>
      </c>
      <c r="C44" s="14" t="s">
        <v>19</v>
      </c>
      <c r="D44" s="39">
        <v>1</v>
      </c>
      <c r="E44" s="47"/>
      <c r="F44" s="36">
        <f>E44*D44</f>
        <v>0</v>
      </c>
    </row>
    <row r="45" spans="1:6" s="1" customFormat="1" ht="15.75">
      <c r="A45" s="41"/>
      <c r="B45" s="34"/>
      <c r="C45" s="14"/>
      <c r="D45" s="39"/>
      <c r="E45" s="47"/>
      <c r="F45" s="15"/>
    </row>
    <row r="46" spans="1:6" s="31" customFormat="1" ht="13.5" thickBot="1">
      <c r="A46" s="33"/>
      <c r="B46" s="57" t="s">
        <v>61</v>
      </c>
      <c r="C46" s="58"/>
      <c r="D46" s="59"/>
      <c r="E46" s="60"/>
      <c r="F46" s="112">
        <f>F44+F43+F42</f>
        <v>0</v>
      </c>
    </row>
    <row r="47" spans="1:6" s="1" customFormat="1" ht="26.25" thickTop="1">
      <c r="A47" s="41">
        <v>8</v>
      </c>
      <c r="B47" s="38" t="s">
        <v>27</v>
      </c>
      <c r="C47" s="14" t="s">
        <v>24</v>
      </c>
      <c r="D47" s="39">
        <v>1</v>
      </c>
      <c r="E47" s="47"/>
      <c r="F47" s="36">
        <f>E47*D47</f>
        <v>0</v>
      </c>
    </row>
    <row r="48" spans="1:6" s="1" customFormat="1" ht="15.75">
      <c r="A48" s="41"/>
      <c r="B48" s="34" t="s">
        <v>55</v>
      </c>
      <c r="C48" s="14" t="s">
        <v>5</v>
      </c>
      <c r="D48" s="39">
        <v>1</v>
      </c>
      <c r="E48" s="47"/>
      <c r="F48" s="36">
        <f>E48*D48</f>
        <v>0</v>
      </c>
    </row>
    <row r="49" spans="1:6" s="1" customFormat="1" ht="25.5">
      <c r="A49" s="41"/>
      <c r="B49" s="34" t="s">
        <v>56</v>
      </c>
      <c r="C49" s="14"/>
      <c r="D49" s="39"/>
      <c r="E49" s="47"/>
      <c r="F49" s="15"/>
    </row>
    <row r="50" spans="1:6" s="1" customFormat="1" ht="15.75">
      <c r="A50" s="37"/>
      <c r="B50" s="61"/>
      <c r="C50" s="14"/>
      <c r="D50" s="39"/>
      <c r="E50" s="35"/>
      <c r="F50" s="36"/>
    </row>
    <row r="51" spans="1:6" s="31" customFormat="1" ht="13.5" thickBot="1">
      <c r="A51" s="33"/>
      <c r="B51" s="57" t="s">
        <v>60</v>
      </c>
      <c r="C51" s="58"/>
      <c r="D51" s="59"/>
      <c r="E51" s="60"/>
      <c r="F51" s="112">
        <f>F48+F47</f>
        <v>0</v>
      </c>
    </row>
    <row r="52" spans="1:6" s="1" customFormat="1" ht="16.5" thickTop="1">
      <c r="A52" s="41">
        <v>9</v>
      </c>
      <c r="B52" s="38" t="s">
        <v>41</v>
      </c>
      <c r="C52" s="14" t="s">
        <v>24</v>
      </c>
      <c r="D52" s="39">
        <v>1</v>
      </c>
      <c r="E52" s="47"/>
      <c r="F52" s="36">
        <f>E52*D52</f>
        <v>0</v>
      </c>
    </row>
    <row r="53" spans="1:6" s="1" customFormat="1" ht="15.75">
      <c r="A53" s="41"/>
      <c r="B53" s="38"/>
      <c r="C53" s="14"/>
      <c r="D53" s="39"/>
      <c r="E53" s="47"/>
      <c r="F53" s="15"/>
    </row>
    <row r="54" spans="1:6" s="31" customFormat="1" ht="13.5" thickBot="1">
      <c r="A54" s="33"/>
      <c r="B54" s="57" t="s">
        <v>59</v>
      </c>
      <c r="C54" s="58"/>
      <c r="D54" s="59"/>
      <c r="E54" s="60"/>
      <c r="F54" s="112">
        <f>F52</f>
        <v>0</v>
      </c>
    </row>
    <row r="55" spans="1:6" s="1" customFormat="1" ht="26.25" thickTop="1">
      <c r="A55" s="41">
        <v>10</v>
      </c>
      <c r="B55" s="38" t="s">
        <v>53</v>
      </c>
      <c r="C55" s="14"/>
      <c r="D55" s="39"/>
      <c r="E55" s="47"/>
      <c r="F55" s="15"/>
    </row>
    <row r="56" spans="1:6" s="1" customFormat="1" ht="15.75">
      <c r="A56" s="37"/>
      <c r="B56" s="49" t="s">
        <v>42</v>
      </c>
      <c r="C56" s="14" t="s">
        <v>24</v>
      </c>
      <c r="D56" s="39">
        <v>1</v>
      </c>
      <c r="E56" s="47"/>
      <c r="F56" s="36">
        <f>E56*D56</f>
        <v>0</v>
      </c>
    </row>
    <row r="57" spans="1:6" s="1" customFormat="1" ht="15.75">
      <c r="A57" s="37"/>
      <c r="B57" s="49" t="s">
        <v>43</v>
      </c>
      <c r="C57" s="14" t="s">
        <v>24</v>
      </c>
      <c r="D57" s="39">
        <v>1</v>
      </c>
      <c r="E57" s="47"/>
      <c r="F57" s="36">
        <f>E57*D57</f>
        <v>0</v>
      </c>
    </row>
    <row r="58" spans="1:6" s="1" customFormat="1" ht="15.75">
      <c r="A58" s="37"/>
      <c r="B58" s="49" t="s">
        <v>25</v>
      </c>
      <c r="C58" s="14" t="s">
        <v>24</v>
      </c>
      <c r="D58" s="39">
        <v>1</v>
      </c>
      <c r="E58" s="47"/>
      <c r="F58" s="36">
        <f>E58*D58</f>
        <v>0</v>
      </c>
    </row>
    <row r="59" spans="1:6" s="1" customFormat="1" ht="25.5">
      <c r="A59" s="37"/>
      <c r="B59" s="49" t="s">
        <v>44</v>
      </c>
      <c r="C59" s="14" t="s">
        <v>24</v>
      </c>
      <c r="D59" s="39">
        <v>1</v>
      </c>
      <c r="E59" s="47"/>
      <c r="F59" s="36">
        <f>E59*D59</f>
        <v>0</v>
      </c>
    </row>
    <row r="60" spans="1:6" s="1" customFormat="1" ht="15.75">
      <c r="A60" s="37"/>
      <c r="B60" s="49" t="s">
        <v>45</v>
      </c>
      <c r="C60" s="14" t="s">
        <v>24</v>
      </c>
      <c r="D60" s="39">
        <v>1</v>
      </c>
      <c r="E60" s="47"/>
      <c r="F60" s="36">
        <f>E60*D60</f>
        <v>0</v>
      </c>
    </row>
    <row r="61" spans="1:6" s="1" customFormat="1" ht="15.75">
      <c r="A61" s="37"/>
      <c r="B61" s="49" t="s">
        <v>50</v>
      </c>
      <c r="C61" s="14" t="s">
        <v>24</v>
      </c>
      <c r="D61" s="39">
        <v>1</v>
      </c>
      <c r="E61" s="47"/>
      <c r="F61" s="36">
        <f>E61*D61</f>
        <v>0</v>
      </c>
    </row>
    <row r="62" spans="1:6" s="1" customFormat="1" ht="15.75">
      <c r="A62" s="37"/>
      <c r="B62" s="49"/>
      <c r="C62" s="14"/>
      <c r="D62" s="39"/>
      <c r="E62" s="47"/>
      <c r="F62" s="15"/>
    </row>
    <row r="63" spans="1:6" s="31" customFormat="1" ht="13.5" thickBot="1">
      <c r="A63" s="33"/>
      <c r="B63" s="57" t="s">
        <v>58</v>
      </c>
      <c r="C63" s="58"/>
      <c r="D63" s="59"/>
      <c r="E63" s="60"/>
      <c r="F63" s="112">
        <f>F61+F60+F59+F58+F57+F56</f>
        <v>0</v>
      </c>
    </row>
    <row r="64" spans="1:6" ht="13.5" thickTop="1">
      <c r="A64" s="50">
        <v>11</v>
      </c>
      <c r="B64" s="38" t="s">
        <v>51</v>
      </c>
      <c r="C64" s="2"/>
      <c r="D64" s="16"/>
      <c r="E64" s="48"/>
      <c r="F64" s="30"/>
    </row>
    <row r="65" spans="1:6" ht="12.75">
      <c r="A65" s="17"/>
      <c r="B65" s="51" t="s">
        <v>26</v>
      </c>
      <c r="C65" s="14" t="s">
        <v>24</v>
      </c>
      <c r="D65" s="39">
        <v>1</v>
      </c>
      <c r="E65" s="47"/>
      <c r="F65" s="36">
        <f>E65*D65</f>
        <v>0</v>
      </c>
    </row>
    <row r="66" spans="1:6" s="31" customFormat="1" ht="13.5" thickBot="1">
      <c r="A66" s="33"/>
      <c r="B66" s="57" t="s">
        <v>57</v>
      </c>
      <c r="C66" s="58"/>
      <c r="D66" s="59"/>
      <c r="E66" s="60"/>
      <c r="F66" s="112">
        <f>F65</f>
        <v>0</v>
      </c>
    </row>
    <row r="67" spans="1:6" ht="12" thickTop="1">
      <c r="A67" s="52"/>
      <c r="B67" s="53"/>
      <c r="C67" s="12"/>
      <c r="D67" s="54"/>
      <c r="E67" s="55"/>
      <c r="F67" s="56"/>
    </row>
    <row r="68" spans="1:6" s="20" customFormat="1" ht="15.75">
      <c r="A68" s="25"/>
      <c r="B68" s="27"/>
      <c r="C68" s="28"/>
      <c r="D68" s="18"/>
      <c r="E68" s="19"/>
    </row>
    <row r="69" spans="1:6" s="20" customFormat="1" ht="12.75">
      <c r="A69" s="25"/>
      <c r="B69" s="27"/>
      <c r="D69" s="18"/>
      <c r="E69" s="19"/>
    </row>
    <row r="70" spans="1:6" s="20" customFormat="1" ht="12.75">
      <c r="A70" s="25"/>
      <c r="B70" s="27"/>
      <c r="D70" s="18"/>
      <c r="E70" s="19"/>
    </row>
    <row r="71" spans="1:6" s="20" customFormat="1" ht="12.75">
      <c r="A71" s="25"/>
      <c r="B71" s="27"/>
      <c r="D71" s="18"/>
      <c r="E71" s="19"/>
    </row>
    <row r="72" spans="1:6" s="20" customFormat="1" ht="12.75">
      <c r="A72" s="25"/>
      <c r="B72" s="27"/>
      <c r="D72" s="18"/>
      <c r="E72" s="19"/>
    </row>
  </sheetData>
  <mergeCells count="3">
    <mergeCell ref="A1:F1"/>
    <mergeCell ref="A2:B2"/>
    <mergeCell ref="A3:B3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97" orientation="portrait" verticalDpi="1200" r:id="rId1"/>
  <headerFooter>
    <oddHeader>&amp;L&amp;8MISE EN ACCESSIBILITE ET  RENOVATION DES SALLES D'AUDIENCE ET DU HALL D'ENTREE  
AU TRIBUNAL DE PROXIMITE DE MULHOUSE SITE ATHENA
44 AVENUE ROBERT SCHUMAN  68100 MULHOUSE&amp;R&amp;8PRO &amp; DCE Indice 0
LOT 07 ELECTRICITE</oddHeader>
    <oddFooter>&amp;L&amp;8RANGUIDAN SCHMITT architectes urbanistes
7 rue du Général castelnau 67450 Mundolsheim&amp;R&amp;P/3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F23DE-89D1-4E97-91AB-FC254B6D6075}">
  <dimension ref="A3:F48"/>
  <sheetViews>
    <sheetView tabSelected="1" view="pageLayout" topLeftCell="A18" zoomScaleNormal="100" workbookViewId="0">
      <selection activeCell="F22" sqref="F22"/>
    </sheetView>
  </sheetViews>
  <sheetFormatPr baseColWidth="10" defaultRowHeight="15"/>
  <cols>
    <col min="1" max="1" width="5.7109375" customWidth="1"/>
    <col min="2" max="2" width="1.42578125" customWidth="1"/>
    <col min="3" max="3" width="46.42578125" customWidth="1"/>
  </cols>
  <sheetData>
    <row r="3" spans="1:6" ht="21">
      <c r="A3" s="109" t="s">
        <v>67</v>
      </c>
      <c r="B3" s="109"/>
      <c r="C3" s="109"/>
      <c r="D3" s="109"/>
      <c r="E3" s="109"/>
      <c r="F3" s="109"/>
    </row>
    <row r="4" spans="1:6" ht="15.75">
      <c r="A4" s="64"/>
      <c r="B4" s="64"/>
      <c r="C4" s="64"/>
      <c r="D4" s="64"/>
      <c r="E4" s="64"/>
      <c r="F4" s="65"/>
    </row>
    <row r="5" spans="1:6">
      <c r="A5" s="110" t="s">
        <v>68</v>
      </c>
      <c r="B5" s="110"/>
      <c r="C5" s="110"/>
      <c r="D5" s="110"/>
      <c r="E5" s="110"/>
      <c r="F5" s="110"/>
    </row>
    <row r="6" spans="1:6">
      <c r="A6" s="66"/>
      <c r="B6" s="111"/>
      <c r="C6" s="111"/>
      <c r="D6" s="111"/>
      <c r="E6" s="111"/>
      <c r="F6" s="111"/>
    </row>
    <row r="7" spans="1:6">
      <c r="A7" s="110" t="s">
        <v>69</v>
      </c>
      <c r="B7" s="110"/>
      <c r="C7" s="110"/>
      <c r="D7" s="110"/>
      <c r="E7" s="110"/>
      <c r="F7" s="110"/>
    </row>
    <row r="8" spans="1:6">
      <c r="A8" s="101"/>
      <c r="B8" s="67"/>
      <c r="C8" s="68"/>
      <c r="D8" s="67"/>
      <c r="E8" s="67"/>
    </row>
    <row r="9" spans="1:6">
      <c r="A9" s="103">
        <v>1</v>
      </c>
      <c r="B9" s="92"/>
      <c r="C9" s="102" t="str">
        <f>'DPGF '!B4</f>
        <v xml:space="preserve">TRAVAUX PREPARATOIRES </v>
      </c>
      <c r="D9" s="93"/>
      <c r="E9" s="94">
        <f>'DPGF '!F9</f>
        <v>0</v>
      </c>
      <c r="F9" s="95" t="s">
        <v>70</v>
      </c>
    </row>
    <row r="10" spans="1:6" ht="49.5" customHeight="1">
      <c r="A10" s="104">
        <v>2</v>
      </c>
      <c r="B10" s="92"/>
      <c r="C10" s="108" t="str">
        <f>'DPGF '!B10</f>
        <v>Fourniture et remplacement de l'ensemble des sources lumineuses par source LED Blanc neutre (3000ºK)</v>
      </c>
      <c r="D10" s="108"/>
      <c r="E10" s="94">
        <f>'DPGF '!F18</f>
        <v>0</v>
      </c>
      <c r="F10" s="95" t="s">
        <v>70</v>
      </c>
    </row>
    <row r="11" spans="1:6">
      <c r="A11" s="104">
        <v>3</v>
      </c>
      <c r="B11" s="92"/>
      <c r="C11" s="108" t="str">
        <f>'DPGF '!B19</f>
        <v xml:space="preserve">	Fourniture, pose et raccordement des cordons LED, sur corniches hautes et basses – Salles d'audience 114 et 115</v>
      </c>
      <c r="D11" s="108"/>
      <c r="E11" s="94">
        <f>'DPGF '!F25</f>
        <v>0</v>
      </c>
      <c r="F11" s="95" t="s">
        <v>70</v>
      </c>
    </row>
    <row r="12" spans="1:6">
      <c r="A12" s="104"/>
      <c r="B12" s="92"/>
      <c r="C12" s="108"/>
      <c r="D12" s="108"/>
      <c r="E12" s="94"/>
      <c r="F12" s="95"/>
    </row>
    <row r="13" spans="1:6" ht="33" customHeight="1">
      <c r="A13" s="104">
        <v>4</v>
      </c>
      <c r="B13" s="92"/>
      <c r="C13" s="108" t="str">
        <f>'DPGF '!B26</f>
        <v>Fourniture, pose et raccordement de luminaires LED suspendus circulaires à profil fin</v>
      </c>
      <c r="D13" s="108"/>
      <c r="E13" s="94">
        <f>'DPGF '!F30</f>
        <v>0</v>
      </c>
      <c r="F13" s="95" t="s">
        <v>70</v>
      </c>
    </row>
    <row r="14" spans="1:6">
      <c r="A14" s="104">
        <v>5</v>
      </c>
      <c r="B14" s="92"/>
      <c r="C14" s="108" t="s">
        <v>39</v>
      </c>
      <c r="D14" s="108"/>
      <c r="E14" s="94">
        <f>'DPGF '!F33</f>
        <v>0</v>
      </c>
      <c r="F14" s="95" t="s">
        <v>70</v>
      </c>
    </row>
    <row r="15" spans="1:6">
      <c r="A15" s="97"/>
      <c r="B15" s="96"/>
      <c r="C15" s="108"/>
      <c r="D15" s="108"/>
      <c r="E15" s="94"/>
      <c r="F15" s="95"/>
    </row>
    <row r="16" spans="1:6">
      <c r="A16" s="104">
        <v>6</v>
      </c>
      <c r="B16" s="96"/>
      <c r="C16" s="108" t="str">
        <f>'DPGF '!B34</f>
        <v xml:space="preserve">Fourniture, pose et raccordement de prises de courant et RG 45 sur les tables de justice  </v>
      </c>
      <c r="D16" s="108"/>
      <c r="E16" s="94">
        <f>'DPGF '!F40</f>
        <v>0</v>
      </c>
      <c r="F16" s="95" t="s">
        <v>70</v>
      </c>
    </row>
    <row r="17" spans="1:6">
      <c r="A17" s="97"/>
      <c r="B17" s="96"/>
      <c r="C17" s="108"/>
      <c r="D17" s="108"/>
      <c r="E17" s="94"/>
      <c r="F17" s="95"/>
    </row>
    <row r="18" spans="1:6" ht="49.5" customHeight="1">
      <c r="A18" s="104">
        <v>7</v>
      </c>
      <c r="B18" s="96"/>
      <c r="C18" s="108" t="str">
        <f>'DPGF '!B41</f>
        <v xml:space="preserve">Fourniture, pose et raccordement de l'éclairage, des prises de courant et des interrupteurs dans la cloison séparative en bois, salle des délibérés </v>
      </c>
      <c r="D18" s="108"/>
      <c r="E18" s="94">
        <f>'DPGF '!F46</f>
        <v>0</v>
      </c>
      <c r="F18" s="95" t="s">
        <v>70</v>
      </c>
    </row>
    <row r="19" spans="1:6" ht="33" customHeight="1">
      <c r="A19" s="104">
        <f>'DPGF '!A47</f>
        <v>8</v>
      </c>
      <c r="B19" s="96"/>
      <c r="C19" s="108" t="str">
        <f>'DPGF '!B47</f>
        <v xml:space="preserve">Travaux de déviation et répartition de l'éclairage existant en deux zones distinctes </v>
      </c>
      <c r="D19" s="108"/>
      <c r="E19" s="94">
        <f>'DPGF '!F51</f>
        <v>0</v>
      </c>
      <c r="F19" s="95" t="s">
        <v>70</v>
      </c>
    </row>
    <row r="20" spans="1:6">
      <c r="A20" s="104">
        <v>9</v>
      </c>
      <c r="B20" s="96"/>
      <c r="C20" s="99" t="str">
        <f>'DPGF '!B52</f>
        <v xml:space="preserve">Eclairage de l’étagère courrier </v>
      </c>
      <c r="D20" s="99"/>
      <c r="E20" s="94">
        <f>'DPGF '!F54</f>
        <v>0</v>
      </c>
      <c r="F20" s="95" t="s">
        <v>70</v>
      </c>
    </row>
    <row r="21" spans="1:6">
      <c r="A21" s="104">
        <v>10</v>
      </c>
      <c r="B21" s="96"/>
      <c r="C21" s="99" t="s">
        <v>74</v>
      </c>
      <c r="D21" s="100"/>
      <c r="E21" s="94">
        <f>'DPGF '!F63</f>
        <v>0</v>
      </c>
      <c r="F21" s="95" t="s">
        <v>70</v>
      </c>
    </row>
    <row r="22" spans="1:6">
      <c r="A22" s="104">
        <v>11</v>
      </c>
      <c r="B22" s="96"/>
      <c r="C22" s="99" t="str">
        <f>'DPGF '!B64</f>
        <v xml:space="preserve">Alimentation électrique </v>
      </c>
      <c r="D22" s="99"/>
      <c r="E22" s="94">
        <f>'DPGF '!F66</f>
        <v>0</v>
      </c>
      <c r="F22" s="95" t="s">
        <v>70</v>
      </c>
    </row>
    <row r="23" spans="1:6" ht="16.5">
      <c r="A23" s="71"/>
      <c r="B23" s="71"/>
      <c r="D23" s="90"/>
      <c r="E23" s="94"/>
      <c r="F23" s="70"/>
    </row>
    <row r="24" spans="1:6" ht="16.5">
      <c r="A24" s="21"/>
      <c r="B24" s="72"/>
      <c r="D24" s="73"/>
      <c r="E24" s="69"/>
      <c r="F24" s="70"/>
    </row>
    <row r="25" spans="1:6" ht="17.25" thickBot="1">
      <c r="A25" s="74"/>
      <c r="B25" s="75"/>
      <c r="C25" s="76"/>
      <c r="D25" s="77" t="s">
        <v>71</v>
      </c>
      <c r="E25" s="91">
        <f>E22+E21+E20+E19+E18+E16+E14+E13+E11+E10+E9</f>
        <v>0</v>
      </c>
      <c r="F25" s="78" t="s">
        <v>70</v>
      </c>
    </row>
    <row r="26" spans="1:6" ht="17.25" thickTop="1">
      <c r="A26" s="21"/>
      <c r="B26" s="22"/>
      <c r="C26" s="79"/>
      <c r="D26" s="80"/>
      <c r="E26" s="69"/>
      <c r="F26" s="70"/>
    </row>
    <row r="27" spans="1:6" ht="16.5">
      <c r="A27" s="21"/>
      <c r="B27" s="22"/>
      <c r="C27" s="79"/>
      <c r="D27" s="98" t="s">
        <v>72</v>
      </c>
      <c r="E27" s="69">
        <f>E25*0.2</f>
        <v>0</v>
      </c>
      <c r="F27" s="95" t="s">
        <v>70</v>
      </c>
    </row>
    <row r="28" spans="1:6" ht="16.5">
      <c r="A28" s="21"/>
      <c r="B28" s="22"/>
      <c r="C28" s="79"/>
      <c r="D28" s="80"/>
      <c r="E28" s="69"/>
      <c r="F28" s="70"/>
    </row>
    <row r="29" spans="1:6" ht="17.25" thickBot="1">
      <c r="A29" s="74"/>
      <c r="B29" s="75"/>
      <c r="C29" s="76"/>
      <c r="D29" s="77" t="s">
        <v>73</v>
      </c>
      <c r="E29" s="91">
        <f>E27+E25</f>
        <v>0</v>
      </c>
      <c r="F29" s="78" t="s">
        <v>70</v>
      </c>
    </row>
    <row r="30" spans="1:6" ht="17.25" thickTop="1">
      <c r="A30" s="21"/>
      <c r="B30" s="22"/>
      <c r="C30" s="79"/>
      <c r="D30" s="80"/>
      <c r="E30" s="69"/>
      <c r="F30" s="81"/>
    </row>
    <row r="31" spans="1:6">
      <c r="A31" s="21"/>
      <c r="B31" s="22"/>
      <c r="C31" s="22"/>
      <c r="E31" s="82"/>
    </row>
    <row r="32" spans="1:6">
      <c r="A32" s="23" t="s">
        <v>11</v>
      </c>
      <c r="B32" s="24"/>
      <c r="C32" s="24"/>
      <c r="E32" s="22"/>
      <c r="F32" s="22"/>
    </row>
    <row r="33" spans="1:6">
      <c r="A33" s="24" t="s">
        <v>12</v>
      </c>
      <c r="B33" s="24"/>
      <c r="C33" s="24"/>
      <c r="E33" s="22"/>
      <c r="F33" s="22"/>
    </row>
    <row r="34" spans="1:6">
      <c r="A34" s="24"/>
      <c r="B34" s="24"/>
      <c r="C34" s="24"/>
      <c r="E34" s="22"/>
      <c r="F34" s="22"/>
    </row>
    <row r="35" spans="1:6">
      <c r="A35" s="24" t="s">
        <v>13</v>
      </c>
      <c r="B35" s="24"/>
      <c r="C35" s="24"/>
      <c r="E35" s="22"/>
      <c r="F35" s="22"/>
    </row>
    <row r="36" spans="1:6">
      <c r="A36" s="25"/>
      <c r="B36" s="25"/>
      <c r="C36" s="26"/>
      <c r="D36" s="21"/>
      <c r="F36" s="21"/>
    </row>
    <row r="37" spans="1:6">
      <c r="A37" s="25" t="s">
        <v>14</v>
      </c>
      <c r="B37" s="25"/>
      <c r="C37" s="26"/>
      <c r="D37" s="22"/>
      <c r="F37" s="21"/>
    </row>
    <row r="38" spans="1:6">
      <c r="A38" s="25"/>
      <c r="B38" s="25"/>
      <c r="C38" s="26"/>
      <c r="D38" s="21"/>
      <c r="F38" s="21"/>
    </row>
    <row r="39" spans="1:6">
      <c r="A39" s="25"/>
      <c r="B39" s="24"/>
      <c r="C39" s="26"/>
      <c r="D39" s="83"/>
      <c r="F39" s="21"/>
    </row>
    <row r="40" spans="1:6" ht="15.75">
      <c r="A40" s="25"/>
      <c r="B40" s="27"/>
      <c r="C40" s="28"/>
      <c r="D40" s="84"/>
      <c r="E40" s="85"/>
      <c r="F40" s="86"/>
    </row>
    <row r="41" spans="1:6" ht="15.75">
      <c r="A41" s="25"/>
      <c r="B41" s="27"/>
      <c r="C41" s="29" t="s">
        <v>15</v>
      </c>
      <c r="D41" s="84"/>
      <c r="E41" s="85"/>
      <c r="F41" s="86"/>
    </row>
    <row r="42" spans="1:6" ht="15.75">
      <c r="A42" s="25"/>
      <c r="B42" s="27"/>
      <c r="C42" s="29" t="s">
        <v>16</v>
      </c>
      <c r="D42" s="84"/>
      <c r="E42" s="86"/>
      <c r="F42" s="87"/>
    </row>
    <row r="43" spans="1:6" ht="15.75">
      <c r="A43" s="25"/>
      <c r="B43" s="27"/>
      <c r="C43" s="29" t="s">
        <v>17</v>
      </c>
      <c r="D43" s="84"/>
      <c r="E43" s="86"/>
      <c r="F43" s="87"/>
    </row>
    <row r="44" spans="1:6" ht="15.75">
      <c r="A44" s="25"/>
      <c r="B44" s="27"/>
      <c r="C44" s="29" t="s">
        <v>18</v>
      </c>
      <c r="D44" s="84"/>
      <c r="E44" s="86"/>
      <c r="F44" s="87"/>
    </row>
    <row r="45" spans="1:6" ht="15.75">
      <c r="A45" s="21"/>
      <c r="C45" s="88"/>
      <c r="D45" s="84"/>
      <c r="E45" s="86"/>
      <c r="F45" s="87"/>
    </row>
    <row r="46" spans="1:6">
      <c r="A46" s="21"/>
      <c r="D46" s="89"/>
      <c r="E46" s="21"/>
    </row>
    <row r="47" spans="1:6">
      <c r="A47" s="21"/>
      <c r="D47" s="89"/>
      <c r="E47" s="21"/>
    </row>
    <row r="48" spans="1:6">
      <c r="A48" s="21"/>
      <c r="D48" s="89"/>
      <c r="E48" s="21"/>
    </row>
  </sheetData>
  <mergeCells count="11">
    <mergeCell ref="C11:D12"/>
    <mergeCell ref="A3:F3"/>
    <mergeCell ref="A5:F5"/>
    <mergeCell ref="B6:F6"/>
    <mergeCell ref="A7:F7"/>
    <mergeCell ref="C10:D10"/>
    <mergeCell ref="C13:D13"/>
    <mergeCell ref="C14:D15"/>
    <mergeCell ref="C16:D17"/>
    <mergeCell ref="C18:D18"/>
    <mergeCell ref="C19:D19"/>
  </mergeCells>
  <pageMargins left="0.7" right="0.7" top="0.75" bottom="0.75" header="0.3" footer="0.3"/>
  <pageSetup paperSize="9" scale="94" orientation="portrait" horizontalDpi="1200" verticalDpi="1200" r:id="rId1"/>
  <headerFooter>
    <oddFooter>&amp;R3/3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 </vt:lpstr>
      <vt:lpstr>RECAP</vt:lpstr>
      <vt:lpstr>'DPGF '!Impression_des_titres</vt:lpstr>
      <vt:lpstr>'DPGF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</dc:creator>
  <cp:lastModifiedBy>Arthur RANGUIDAN</cp:lastModifiedBy>
  <cp:lastPrinted>2025-06-23T14:51:17Z</cp:lastPrinted>
  <dcterms:created xsi:type="dcterms:W3CDTF">2014-11-26T13:39:32Z</dcterms:created>
  <dcterms:modified xsi:type="dcterms:W3CDTF">2025-06-23T15:05:33Z</dcterms:modified>
</cp:coreProperties>
</file>